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10308" activeTab="0"/>
  </bookViews>
  <sheets>
    <sheet name="Sheet1" sheetId="1" r:id="rId1"/>
    <sheet name="Sheet2" sheetId="2" r:id="rId2"/>
    <sheet name="Sheet3" sheetId="3" r:id="rId3"/>
  </sheets>
  <definedNames/>
  <calcPr fullCalcOnLoad="1" iterate="1" iterateCount="100" iterateDelta="0.001"/>
</workbook>
</file>

<file path=xl/sharedStrings.xml><?xml version="1.0" encoding="utf-8"?>
<sst xmlns="http://schemas.openxmlformats.org/spreadsheetml/2006/main" count="78" uniqueCount="69">
  <si>
    <t>2021年大同市政府性基金预算转移支付决算表</t>
  </si>
  <si>
    <t>单位：万元</t>
  </si>
  <si>
    <t>项目名称</t>
  </si>
  <si>
    <t>全市合计</t>
  </si>
  <si>
    <t>市级</t>
  </si>
  <si>
    <t>县区合计</t>
  </si>
  <si>
    <t>平城区</t>
  </si>
  <si>
    <t>云冈区</t>
  </si>
  <si>
    <t>新荣区</t>
  </si>
  <si>
    <t>云州区</t>
  </si>
  <si>
    <t>开发区</t>
  </si>
  <si>
    <t>浑源</t>
  </si>
  <si>
    <t>灵丘</t>
  </si>
  <si>
    <t>广灵</t>
  </si>
  <si>
    <t>阳高</t>
  </si>
  <si>
    <t>天镇</t>
  </si>
  <si>
    <t>左云</t>
  </si>
  <si>
    <t>备 注</t>
  </si>
  <si>
    <t>政府性基金预算合计</t>
  </si>
  <si>
    <t>文化旅游体育与传媒</t>
  </si>
  <si>
    <t>关于提前下达2021年中央和省级国家电影事业发展专项资金预算的通知</t>
  </si>
  <si>
    <t>下达国家电影事业发展专项资金省级结余资金</t>
  </si>
  <si>
    <t xml:space="preserve">   关于下达2021年国家电影事业发展专项资金</t>
  </si>
  <si>
    <t>关于2020年国家旅游发展基金补助地方项目资金预算调整的通知</t>
  </si>
  <si>
    <t>社会保障和就业</t>
  </si>
  <si>
    <t>关于提前下达2021年中央水库移民扶持基金预算指标的通知</t>
  </si>
  <si>
    <t>关于下达2021年中央水库移民后期扶持基金预算指标的通知</t>
  </si>
  <si>
    <t>城乡社区</t>
  </si>
  <si>
    <t>平城区、云岗区土地出让金结算</t>
  </si>
  <si>
    <t>关于下达全市“煤改电”用户2020-2021年采暖季运行补贴资金的通知</t>
  </si>
  <si>
    <t>关于下达2021年因灾受损农房重建修缮市级配套资金的通知</t>
  </si>
  <si>
    <t>关于下达农村信用社改制扶持资金的通知</t>
  </si>
  <si>
    <t>关于下达2021年国三及以下排放标准营运中、重型柴油货车淘汰车辆市级补助资金的通知</t>
  </si>
  <si>
    <t>关于下达2021年市级农民合作社示范社奖补资金预算指标的通知</t>
  </si>
  <si>
    <t>关于下达2021年市级高素质农民技能提升培训资金预算指标的通知</t>
  </si>
  <si>
    <t>关于下达2021年创建市级示范家庭农场奖补资金预算指标的通知</t>
  </si>
  <si>
    <t>关于收回因灾受损农房重建修缮部分市级配套资金的通知</t>
  </si>
  <si>
    <t>关于下达平城区、新荣区人居环境治理工程经费预算指标的通知</t>
  </si>
  <si>
    <t>关于下达2021年农业土地开发资金预算的通知</t>
  </si>
  <si>
    <t>关于下达2021年第二批农业土地开发资金预算的通知</t>
  </si>
  <si>
    <t>农林水</t>
  </si>
  <si>
    <t>关于提前下达2021年省级水利转移支付资金预算指标的通知（大中型水库库区基金）</t>
  </si>
  <si>
    <t>关于提前下达2021年省级水利转移支付资金预算指标的通知（重大水利工程建设基金）</t>
  </si>
  <si>
    <t>交通运输</t>
  </si>
  <si>
    <t>关于下达2021年民航发展基金预算的通知</t>
  </si>
  <si>
    <t>关于调减2021年中央民航发展基金支出预算的通知</t>
  </si>
  <si>
    <t>其他支出</t>
  </si>
  <si>
    <t>关于提前下达2021年各市福彩中心经费预算的通知</t>
  </si>
  <si>
    <t>关于拨付各市福彩中心预算资金的通知</t>
  </si>
  <si>
    <t>关于提前下达2021年省级福利彩票公益金资助部分项目预算的通知</t>
  </si>
  <si>
    <t>关于提前下达2021年彩票公益金的通知</t>
  </si>
  <si>
    <t>关于提前下达2021年中央集中彩票公益金支持社会福利事业专项资金预算的通知</t>
  </si>
  <si>
    <t>关于下达2021年城镇社区养老幸福工程补助资金的通知</t>
  </si>
  <si>
    <t>关于清算返还2020年度省级彩票公益金的通知</t>
  </si>
  <si>
    <t>关于预下达2021年彩票公益金预算的通知</t>
  </si>
  <si>
    <t>关于下达2021年中央集中彩票公益金支持社会福利事业专项资金的通知</t>
  </si>
  <si>
    <t>关于提前下达2021年省级体育彩票公益金支出预算的通知</t>
  </si>
  <si>
    <t>关于下达2021年中央集中彩票公益金支持体育事业专项资金预算（第二批）的通知</t>
  </si>
  <si>
    <t>关于提前下达2021年中央专项彩票公益金支持乡村学校少年宫项目预算的通知</t>
  </si>
  <si>
    <t>关于下达2021年中央专项彩票公益金支持乡村学校少年宫项目资金的通知</t>
  </si>
  <si>
    <t>关于下达2021年度中央专项彩票公益金资助中小学乡村教师能力提升培训项目资金的通知</t>
  </si>
  <si>
    <t>关于下达2021年中央专项彩票公益金资助红十字事业发展项目资金的通知</t>
  </si>
  <si>
    <t>关于提前下达2021年省级彩票公益金资助残疾人事业项目预算的通知</t>
  </si>
  <si>
    <t>关于下达2020年中央专项彩票公益金支持残疾人事业发展补助资金的通知</t>
  </si>
  <si>
    <t>关于下达2021年中央彩票公益金资助残疾人托养服务项目资金的通知</t>
  </si>
  <si>
    <t>关于下达2021年中央专项彩票公益金支持残疾人事业发展补助资金的通知</t>
  </si>
  <si>
    <t>关于提前下达2021年部分省级彩票公益金资助县级公共文化建设项目预算的通知</t>
  </si>
  <si>
    <t>关于下达2021年中央专项彩票公益金资助公益文化事业发展项目资金的通知</t>
  </si>
  <si>
    <t>关于下达2021年中央专项彩票公益金支持城乡居民基本医疗救助资金预算的通知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</si>
</sst>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2">
    <font>
      <sz val="12"/>
      <name val="宋体"/>
      <family val="0"/>
    </font>
    <font>
      <sz val="11"/>
      <name val="宋体"/>
      <family val="0"/>
    </font>
    <font>
      <sz val="9"/>
      <name val="宋体"/>
      <family val="0"/>
    </font>
    <font>
      <b/>
      <sz val="10"/>
      <name val="宋体"/>
      <family val="0"/>
    </font>
    <font>
      <sz val="10"/>
      <name val="宋体"/>
      <family val="0"/>
    </font>
    <font>
      <b/>
      <sz val="20"/>
      <name val="宋体"/>
      <family val="0"/>
    </font>
    <font>
      <b/>
      <sz val="12"/>
      <color indexed="8"/>
      <name val="宋体"/>
      <family val="0"/>
    </font>
    <font>
      <b/>
      <sz val="12"/>
      <name val="宋体"/>
      <family val="0"/>
    </font>
    <font>
      <b/>
      <sz val="10"/>
      <color indexed="8"/>
      <name val="宋体"/>
      <family val="0"/>
    </font>
    <font>
      <sz val="10"/>
      <color indexed="8"/>
      <name val="宋体"/>
      <family val="0"/>
    </font>
    <font>
      <b/>
      <sz val="16"/>
      <name val="宋体"/>
      <family val="0"/>
    </font>
    <font>
      <b/>
      <sz val="9"/>
      <color indexed="8"/>
      <name val="宋体"/>
      <family val="0"/>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sz val="10"/>
      <color theme="1"/>
      <name val="宋体"/>
      <family val="0"/>
    </font>
    <font>
      <b/>
      <sz val="10"/>
      <color theme="1"/>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right style="thin"/>
      <top style="thin"/>
      <bottom/>
    </border>
    <border>
      <left style="thin"/>
      <right style="thin"/>
      <top style="thin"/>
      <bottom/>
    </border>
    <border>
      <left style="thin"/>
      <right style="thin"/>
      <top/>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0" fillId="2" borderId="1" applyNumberFormat="0" applyFon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0" fontId="39" fillId="3" borderId="5" applyNumberFormat="0" applyAlignment="0" applyProtection="0"/>
    <xf numFmtId="0" fontId="40" fillId="4" borderId="6" applyNumberFormat="0" applyAlignment="0" applyProtection="0"/>
    <xf numFmtId="0" fontId="41" fillId="4" borderId="5" applyNumberFormat="0" applyAlignment="0" applyProtection="0"/>
    <xf numFmtId="0" fontId="42" fillId="5" borderId="7" applyNumberFormat="0" applyAlignment="0" applyProtection="0"/>
    <xf numFmtId="0" fontId="43" fillId="0" borderId="8" applyNumberFormat="0" applyFill="0" applyAlignment="0" applyProtection="0"/>
    <xf numFmtId="0" fontId="44" fillId="0" borderId="9" applyNumberFormat="0" applyFill="0" applyAlignment="0" applyProtection="0"/>
    <xf numFmtId="0" fontId="45" fillId="6" borderId="0" applyNumberFormat="0" applyBorder="0" applyAlignment="0" applyProtection="0"/>
    <xf numFmtId="0" fontId="46" fillId="7" borderId="0" applyNumberFormat="0" applyBorder="0" applyAlignment="0" applyProtection="0"/>
    <xf numFmtId="0" fontId="47" fillId="8" borderId="0" applyNumberFormat="0" applyBorder="0" applyAlignment="0" applyProtection="0"/>
    <xf numFmtId="0" fontId="48"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8"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8"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8"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cellStyleXfs>
  <cellXfs count="33">
    <xf numFmtId="0" fontId="0" fillId="0" borderId="0" xfId="0" applyAlignment="1">
      <alignmen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0" fillId="0" borderId="0" xfId="0" applyFont="1" applyFill="1" applyBorder="1" applyAlignment="1">
      <alignment vertical="center" wrapText="1"/>
    </xf>
    <xf numFmtId="0" fontId="2" fillId="0" borderId="0" xfId="0" applyFont="1" applyFill="1" applyBorder="1" applyAlignment="1">
      <alignment horizontal="right"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right" vertical="center" wrapText="1"/>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0" xfId="0" applyFont="1" applyFill="1" applyBorder="1" applyAlignment="1">
      <alignment horizontal="center" vertical="center" wrapText="1"/>
    </xf>
    <xf numFmtId="176" fontId="7" fillId="0" borderId="10"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176" fontId="7" fillId="0" borderId="11" xfId="0" applyNumberFormat="1" applyFont="1" applyFill="1" applyBorder="1" applyAlignment="1">
      <alignment horizontal="center" vertical="center" wrapText="1"/>
    </xf>
    <xf numFmtId="0" fontId="8" fillId="0" borderId="11" xfId="0" applyFont="1" applyFill="1" applyBorder="1" applyAlignment="1">
      <alignment horizontal="center" vertical="center" wrapText="1"/>
    </xf>
    <xf numFmtId="176" fontId="3" fillId="0" borderId="11" xfId="0" applyNumberFormat="1" applyFont="1" applyFill="1" applyBorder="1" applyAlignment="1">
      <alignment horizontal="right" vertical="center" wrapText="1"/>
    </xf>
    <xf numFmtId="0" fontId="9" fillId="0" borderId="11" xfId="0" applyFont="1" applyFill="1" applyBorder="1" applyAlignment="1">
      <alignment horizontal="left" vertical="center" wrapText="1"/>
    </xf>
    <xf numFmtId="176" fontId="4" fillId="0" borderId="11" xfId="0" applyNumberFormat="1" applyFont="1" applyFill="1" applyBorder="1" applyAlignment="1">
      <alignment horizontal="right" vertical="center" wrapText="1"/>
    </xf>
    <xf numFmtId="176" fontId="9" fillId="0" borderId="11" xfId="0" applyNumberFormat="1" applyFont="1" applyFill="1" applyBorder="1" applyAlignment="1">
      <alignment horizontal="right" vertical="center" wrapText="1"/>
    </xf>
    <xf numFmtId="0" fontId="50" fillId="0" borderId="11" xfId="0" applyFont="1" applyFill="1" applyBorder="1" applyAlignment="1">
      <alignment horizontal="left" vertical="center" wrapText="1"/>
    </xf>
    <xf numFmtId="0" fontId="51" fillId="0" borderId="11" xfId="0" applyFont="1" applyFill="1" applyBorder="1" applyAlignment="1">
      <alignment horizontal="center" vertical="center" wrapText="1"/>
    </xf>
    <xf numFmtId="176" fontId="50" fillId="0" borderId="11" xfId="0" applyNumberFormat="1" applyFont="1" applyFill="1" applyBorder="1" applyAlignment="1">
      <alignment horizontal="right" vertical="center" wrapText="1"/>
    </xf>
    <xf numFmtId="0" fontId="10" fillId="0" borderId="0" xfId="0"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4" xfId="0" applyFont="1" applyFill="1" applyBorder="1" applyAlignment="1">
      <alignment horizontal="center" vertical="center" wrapText="1"/>
    </xf>
    <xf numFmtId="176" fontId="3" fillId="0" borderId="11" xfId="0" applyNumberFormat="1" applyFont="1" applyFill="1" applyBorder="1" applyAlignment="1">
      <alignment vertical="center" wrapText="1"/>
    </xf>
    <xf numFmtId="0" fontId="3" fillId="0" borderId="11" xfId="0" applyFont="1" applyFill="1" applyBorder="1" applyAlignment="1">
      <alignment vertical="center" wrapText="1"/>
    </xf>
    <xf numFmtId="0" fontId="4" fillId="0" borderId="11" xfId="0" applyFont="1" applyFill="1" applyBorder="1" applyAlignment="1">
      <alignment vertical="center" wrapText="1"/>
    </xf>
    <xf numFmtId="176" fontId="4" fillId="0" borderId="11" xfId="0" applyNumberFormat="1" applyFont="1" applyFill="1" applyBorder="1" applyAlignment="1">
      <alignmen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64"/>
  <sheetViews>
    <sheetView tabSelected="1" zoomScaleSheetLayoutView="100" workbookViewId="0" topLeftCell="A1">
      <selection activeCell="F3" sqref="F3:F4"/>
    </sheetView>
  </sheetViews>
  <sheetFormatPr defaultColWidth="8.125" defaultRowHeight="14.25"/>
  <cols>
    <col min="1" max="1" width="31.25390625" style="5" customWidth="1"/>
    <col min="2" max="5" width="10.625" style="6" customWidth="1"/>
    <col min="6" max="6" width="9.625" style="6" customWidth="1"/>
    <col min="7" max="8" width="9.50390625" style="6" customWidth="1"/>
    <col min="9" max="9" width="7.50390625" style="6" customWidth="1"/>
    <col min="10" max="11" width="9.50390625" style="6" customWidth="1"/>
    <col min="12" max="12" width="8.50390625" style="6" customWidth="1"/>
    <col min="13" max="14" width="9.50390625" style="6" customWidth="1"/>
    <col min="15" max="15" width="9.125" style="6" customWidth="1"/>
    <col min="16" max="16" width="8.875" style="2" hidden="1" customWidth="1"/>
    <col min="17" max="246" width="8.125" style="1" customWidth="1"/>
    <col min="247" max="247" width="10.00390625" style="1" bestFit="1" customWidth="1"/>
    <col min="248" max="16384" width="8.125" style="1" customWidth="1"/>
  </cols>
  <sheetData>
    <row r="1" spans="1:16" s="1" customFormat="1" ht="48.75" customHeight="1">
      <c r="A1" s="7" t="s">
        <v>0</v>
      </c>
      <c r="B1" s="8"/>
      <c r="C1" s="8"/>
      <c r="D1" s="8"/>
      <c r="E1" s="8"/>
      <c r="F1" s="8"/>
      <c r="G1" s="8"/>
      <c r="H1" s="8"/>
      <c r="I1" s="8"/>
      <c r="J1" s="8"/>
      <c r="K1" s="8"/>
      <c r="L1" s="8"/>
      <c r="M1" s="8"/>
      <c r="N1" s="8"/>
      <c r="O1" s="8"/>
      <c r="P1" s="24"/>
    </row>
    <row r="2" spans="1:16" s="2" customFormat="1" ht="25.5" customHeight="1">
      <c r="A2" s="9"/>
      <c r="B2" s="10"/>
      <c r="C2" s="11"/>
      <c r="D2" s="12"/>
      <c r="E2" s="10"/>
      <c r="F2" s="10"/>
      <c r="G2" s="10"/>
      <c r="H2" s="10"/>
      <c r="I2" s="10"/>
      <c r="J2" s="10"/>
      <c r="K2" s="10"/>
      <c r="L2" s="10"/>
      <c r="M2" s="10"/>
      <c r="N2" s="10"/>
      <c r="O2" s="25" t="s">
        <v>1</v>
      </c>
      <c r="P2" s="26"/>
    </row>
    <row r="3" spans="1:16" s="2" customFormat="1" ht="27" customHeight="1">
      <c r="A3" s="13" t="s">
        <v>2</v>
      </c>
      <c r="B3" s="14" t="s">
        <v>3</v>
      </c>
      <c r="C3" s="14" t="s">
        <v>4</v>
      </c>
      <c r="D3" s="15" t="s">
        <v>5</v>
      </c>
      <c r="E3" s="14" t="s">
        <v>6</v>
      </c>
      <c r="F3" s="14" t="s">
        <v>7</v>
      </c>
      <c r="G3" s="14" t="s">
        <v>8</v>
      </c>
      <c r="H3" s="14" t="s">
        <v>9</v>
      </c>
      <c r="I3" s="14" t="s">
        <v>10</v>
      </c>
      <c r="J3" s="14" t="s">
        <v>11</v>
      </c>
      <c r="K3" s="14" t="s">
        <v>12</v>
      </c>
      <c r="L3" s="14" t="s">
        <v>13</v>
      </c>
      <c r="M3" s="14" t="s">
        <v>14</v>
      </c>
      <c r="N3" s="14" t="s">
        <v>15</v>
      </c>
      <c r="O3" s="15" t="s">
        <v>16</v>
      </c>
      <c r="P3" s="27" t="s">
        <v>17</v>
      </c>
    </row>
    <row r="4" spans="1:16" s="2" customFormat="1" ht="27" customHeight="1">
      <c r="A4" s="13"/>
      <c r="B4" s="14"/>
      <c r="C4" s="14"/>
      <c r="D4" s="15"/>
      <c r="E4" s="14"/>
      <c r="F4" s="14"/>
      <c r="G4" s="14"/>
      <c r="H4" s="14"/>
      <c r="I4" s="14"/>
      <c r="J4" s="14"/>
      <c r="K4" s="14"/>
      <c r="L4" s="14"/>
      <c r="M4" s="14"/>
      <c r="N4" s="14"/>
      <c r="O4" s="15"/>
      <c r="P4" s="28"/>
    </row>
    <row r="5" spans="1:16" s="3" customFormat="1" ht="33" customHeight="1">
      <c r="A5" s="16" t="s">
        <v>18</v>
      </c>
      <c r="B5" s="17">
        <f aca="true" t="shared" si="0" ref="B5:P5">B14+B18+B34+B38+B6+B31</f>
        <v>16487.6773</v>
      </c>
      <c r="C5" s="17">
        <f t="shared" si="0"/>
        <v>5018.67028</v>
      </c>
      <c r="D5" s="17">
        <f t="shared" si="0"/>
        <v>11469.007020000001</v>
      </c>
      <c r="E5" s="17">
        <f t="shared" si="0"/>
        <v>-2515.6133199999995</v>
      </c>
      <c r="F5" s="17">
        <f t="shared" si="0"/>
        <v>-362.80892000000006</v>
      </c>
      <c r="G5" s="17">
        <f t="shared" si="0"/>
        <v>2020.4706999999999</v>
      </c>
      <c r="H5" s="17">
        <f t="shared" si="0"/>
        <v>2247.22728</v>
      </c>
      <c r="I5" s="17">
        <f t="shared" si="0"/>
        <v>26.94</v>
      </c>
      <c r="J5" s="17">
        <f t="shared" si="0"/>
        <v>1053.4502</v>
      </c>
      <c r="K5" s="17">
        <f t="shared" si="0"/>
        <v>1148.5155200000002</v>
      </c>
      <c r="L5" s="17">
        <f t="shared" si="0"/>
        <v>937.29068</v>
      </c>
      <c r="M5" s="17">
        <f t="shared" si="0"/>
        <v>4138.64184</v>
      </c>
      <c r="N5" s="17">
        <f t="shared" si="0"/>
        <v>1398.5238</v>
      </c>
      <c r="O5" s="17">
        <f t="shared" si="0"/>
        <v>1376.3692400000002</v>
      </c>
      <c r="P5" s="29">
        <f t="shared" si="0"/>
        <v>0</v>
      </c>
    </row>
    <row r="6" spans="1:16" s="3" customFormat="1" ht="33" customHeight="1">
      <c r="A6" s="16" t="s">
        <v>19</v>
      </c>
      <c r="B6" s="17">
        <f aca="true" t="shared" si="1" ref="B6:O6">SUM(B7:B13)</f>
        <v>142.8</v>
      </c>
      <c r="C6" s="17">
        <f t="shared" si="1"/>
        <v>76</v>
      </c>
      <c r="D6" s="17">
        <f t="shared" si="1"/>
        <v>66.80000000000001</v>
      </c>
      <c r="E6" s="17">
        <f t="shared" si="1"/>
        <v>0</v>
      </c>
      <c r="F6" s="17">
        <f t="shared" si="1"/>
        <v>11.4</v>
      </c>
      <c r="G6" s="17">
        <f t="shared" si="1"/>
        <v>0</v>
      </c>
      <c r="H6" s="17">
        <f t="shared" si="1"/>
        <v>1.4</v>
      </c>
      <c r="I6" s="17">
        <f t="shared" si="1"/>
        <v>0</v>
      </c>
      <c r="J6" s="17">
        <f t="shared" si="1"/>
        <v>-8.6</v>
      </c>
      <c r="K6" s="17">
        <f t="shared" si="1"/>
        <v>-19.6</v>
      </c>
      <c r="L6" s="17">
        <f t="shared" si="1"/>
        <v>82.4</v>
      </c>
      <c r="M6" s="17">
        <f t="shared" si="1"/>
        <v>1</v>
      </c>
      <c r="N6" s="17">
        <f t="shared" si="1"/>
        <v>-1.5999999999999996</v>
      </c>
      <c r="O6" s="17">
        <f t="shared" si="1"/>
        <v>0.4</v>
      </c>
      <c r="P6" s="30"/>
    </row>
    <row r="7" spans="1:16" s="4" customFormat="1" ht="33" customHeight="1">
      <c r="A7" s="18" t="s">
        <v>20</v>
      </c>
      <c r="B7" s="19">
        <f aca="true" t="shared" si="2" ref="B7:B13">C7+D7</f>
        <v>23</v>
      </c>
      <c r="C7" s="19">
        <v>19</v>
      </c>
      <c r="D7" s="19">
        <f aca="true" t="shared" si="3" ref="D7:D13">SUM(E7:O7)</f>
        <v>3.9999999999999996</v>
      </c>
      <c r="E7" s="19"/>
      <c r="F7" s="19">
        <v>2.4</v>
      </c>
      <c r="G7" s="19"/>
      <c r="H7" s="19">
        <v>0.4</v>
      </c>
      <c r="I7" s="19"/>
      <c r="J7" s="19">
        <v>0.4</v>
      </c>
      <c r="K7" s="19">
        <v>0.4</v>
      </c>
      <c r="L7" s="19"/>
      <c r="M7" s="19"/>
      <c r="N7" s="19"/>
      <c r="O7" s="19">
        <v>0.4</v>
      </c>
      <c r="P7" s="31"/>
    </row>
    <row r="8" spans="1:16" s="4" customFormat="1" ht="33" customHeight="1">
      <c r="A8" s="18" t="s">
        <v>20</v>
      </c>
      <c r="B8" s="19">
        <f t="shared" si="2"/>
        <v>81</v>
      </c>
      <c r="C8" s="19">
        <v>68</v>
      </c>
      <c r="D8" s="19">
        <f t="shared" si="3"/>
        <v>13</v>
      </c>
      <c r="E8" s="19"/>
      <c r="F8" s="19">
        <v>9</v>
      </c>
      <c r="G8" s="19"/>
      <c r="H8" s="19">
        <v>1</v>
      </c>
      <c r="I8" s="19"/>
      <c r="J8" s="19">
        <v>1</v>
      </c>
      <c r="K8" s="19">
        <v>1</v>
      </c>
      <c r="L8" s="19"/>
      <c r="M8" s="19">
        <v>1</v>
      </c>
      <c r="N8" s="19"/>
      <c r="O8" s="19"/>
      <c r="P8" s="31"/>
    </row>
    <row r="9" spans="1:16" s="4" customFormat="1" ht="33" customHeight="1">
      <c r="A9" s="18" t="s">
        <v>21</v>
      </c>
      <c r="B9" s="19">
        <f t="shared" si="2"/>
        <v>10</v>
      </c>
      <c r="C9" s="19">
        <v>4</v>
      </c>
      <c r="D9" s="19">
        <f t="shared" si="3"/>
        <v>6</v>
      </c>
      <c r="E9" s="19"/>
      <c r="F9" s="19"/>
      <c r="G9" s="19"/>
      <c r="H9" s="19"/>
      <c r="I9" s="19"/>
      <c r="J9" s="19"/>
      <c r="K9" s="19">
        <v>2</v>
      </c>
      <c r="L9" s="19">
        <v>4</v>
      </c>
      <c r="M9" s="19"/>
      <c r="N9" s="19"/>
      <c r="O9" s="19"/>
      <c r="P9" s="31"/>
    </row>
    <row r="10" spans="1:16" s="4" customFormat="1" ht="33" customHeight="1">
      <c r="A10" s="18" t="s">
        <v>20</v>
      </c>
      <c r="B10" s="19">
        <f t="shared" si="2"/>
        <v>90</v>
      </c>
      <c r="C10" s="19">
        <v>0</v>
      </c>
      <c r="D10" s="19">
        <f t="shared" si="3"/>
        <v>90</v>
      </c>
      <c r="E10" s="19"/>
      <c r="F10" s="19"/>
      <c r="G10" s="19"/>
      <c r="H10" s="19"/>
      <c r="I10" s="19"/>
      <c r="J10" s="19"/>
      <c r="K10" s="19">
        <v>37</v>
      </c>
      <c r="L10" s="19">
        <v>53</v>
      </c>
      <c r="M10" s="19"/>
      <c r="N10" s="19"/>
      <c r="O10" s="19"/>
      <c r="P10" s="31"/>
    </row>
    <row r="11" spans="1:16" s="4" customFormat="1" ht="33" customHeight="1">
      <c r="A11" s="18" t="s">
        <v>22</v>
      </c>
      <c r="B11" s="19">
        <f t="shared" si="2"/>
        <v>30</v>
      </c>
      <c r="C11" s="19">
        <v>0</v>
      </c>
      <c r="D11" s="19">
        <f t="shared" si="3"/>
        <v>30</v>
      </c>
      <c r="E11" s="19"/>
      <c r="F11" s="19"/>
      <c r="G11" s="19"/>
      <c r="H11" s="19"/>
      <c r="I11" s="19"/>
      <c r="J11" s="19"/>
      <c r="K11" s="19"/>
      <c r="L11" s="19">
        <v>30</v>
      </c>
      <c r="M11" s="19"/>
      <c r="N11" s="19"/>
      <c r="O11" s="19"/>
      <c r="P11" s="31"/>
    </row>
    <row r="12" spans="1:16" s="4" customFormat="1" ht="33" customHeight="1">
      <c r="A12" s="18" t="s">
        <v>22</v>
      </c>
      <c r="B12" s="19">
        <f t="shared" si="2"/>
        <v>9</v>
      </c>
      <c r="C12" s="19">
        <v>3</v>
      </c>
      <c r="D12" s="19">
        <f t="shared" si="3"/>
        <v>6</v>
      </c>
      <c r="E12" s="19"/>
      <c r="F12" s="19"/>
      <c r="G12" s="19"/>
      <c r="H12" s="19"/>
      <c r="I12" s="19"/>
      <c r="J12" s="19"/>
      <c r="K12" s="19">
        <v>3</v>
      </c>
      <c r="L12" s="19"/>
      <c r="M12" s="19"/>
      <c r="N12" s="19">
        <v>3</v>
      </c>
      <c r="O12" s="19"/>
      <c r="P12" s="31"/>
    </row>
    <row r="13" spans="1:16" s="4" customFormat="1" ht="33" customHeight="1">
      <c r="A13" s="18" t="s">
        <v>23</v>
      </c>
      <c r="B13" s="19">
        <f t="shared" si="2"/>
        <v>-100.19999999999999</v>
      </c>
      <c r="C13" s="19">
        <v>-18</v>
      </c>
      <c r="D13" s="19">
        <f t="shared" si="3"/>
        <v>-82.19999999999999</v>
      </c>
      <c r="E13" s="19"/>
      <c r="F13" s="19"/>
      <c r="G13" s="19"/>
      <c r="H13" s="19"/>
      <c r="I13" s="19"/>
      <c r="J13" s="19">
        <v>-10</v>
      </c>
      <c r="K13" s="19">
        <v>-63</v>
      </c>
      <c r="L13" s="19">
        <v>-4.6</v>
      </c>
      <c r="M13" s="19"/>
      <c r="N13" s="19">
        <v>-4.6</v>
      </c>
      <c r="O13" s="19"/>
      <c r="P13" s="31"/>
    </row>
    <row r="14" spans="1:16" s="3" customFormat="1" ht="33" customHeight="1">
      <c r="A14" s="16" t="s">
        <v>24</v>
      </c>
      <c r="B14" s="17">
        <f aca="true" t="shared" si="4" ref="B14:O14">SUM(B15:B17)</f>
        <v>3160.84</v>
      </c>
      <c r="C14" s="17">
        <f t="shared" si="4"/>
        <v>0</v>
      </c>
      <c r="D14" s="17">
        <f t="shared" si="4"/>
        <v>3160.84</v>
      </c>
      <c r="E14" s="17">
        <f t="shared" si="4"/>
        <v>315.76</v>
      </c>
      <c r="F14" s="17">
        <f t="shared" si="4"/>
        <v>155.64</v>
      </c>
      <c r="G14" s="17">
        <f t="shared" si="4"/>
        <v>714.8</v>
      </c>
      <c r="H14" s="17">
        <f t="shared" si="4"/>
        <v>1432.8600000000001</v>
      </c>
      <c r="I14" s="17">
        <f t="shared" si="4"/>
        <v>0</v>
      </c>
      <c r="J14" s="17">
        <f t="shared" si="4"/>
        <v>234.92000000000002</v>
      </c>
      <c r="K14" s="17">
        <f t="shared" si="4"/>
        <v>0.78</v>
      </c>
      <c r="L14" s="17">
        <f t="shared" si="4"/>
        <v>1.92</v>
      </c>
      <c r="M14" s="17">
        <f t="shared" si="4"/>
        <v>7.26</v>
      </c>
      <c r="N14" s="17">
        <f t="shared" si="4"/>
        <v>294.8</v>
      </c>
      <c r="O14" s="17">
        <f t="shared" si="4"/>
        <v>2.1</v>
      </c>
      <c r="P14" s="30"/>
    </row>
    <row r="15" spans="1:16" s="4" customFormat="1" ht="33" customHeight="1">
      <c r="A15" s="18" t="s">
        <v>25</v>
      </c>
      <c r="B15" s="19">
        <f aca="true" t="shared" si="5" ref="B15:B17">C15+D15</f>
        <v>789.8399999999999</v>
      </c>
      <c r="C15" s="19">
        <v>0</v>
      </c>
      <c r="D15" s="19">
        <f aca="true" t="shared" si="6" ref="D15:D17">SUM(E15:O15)</f>
        <v>789.8399999999999</v>
      </c>
      <c r="E15" s="20">
        <v>119.76</v>
      </c>
      <c r="F15" s="20">
        <v>29.64</v>
      </c>
      <c r="G15" s="20">
        <v>21</v>
      </c>
      <c r="H15" s="20">
        <v>397.86</v>
      </c>
      <c r="I15" s="20"/>
      <c r="J15" s="20">
        <v>100.92</v>
      </c>
      <c r="K15" s="20">
        <v>0.78</v>
      </c>
      <c r="L15" s="20">
        <v>1.92</v>
      </c>
      <c r="M15" s="20">
        <v>7.26</v>
      </c>
      <c r="N15" s="20">
        <v>108.6</v>
      </c>
      <c r="O15" s="20">
        <v>2.1</v>
      </c>
      <c r="P15" s="31"/>
    </row>
    <row r="16" spans="1:16" s="4" customFormat="1" ht="33" customHeight="1">
      <c r="A16" s="18" t="s">
        <v>25</v>
      </c>
      <c r="B16" s="19">
        <f t="shared" si="5"/>
        <v>1561</v>
      </c>
      <c r="C16" s="19">
        <v>0</v>
      </c>
      <c r="D16" s="19">
        <f t="shared" si="6"/>
        <v>1561</v>
      </c>
      <c r="E16" s="20">
        <v>196</v>
      </c>
      <c r="F16" s="20">
        <v>46</v>
      </c>
      <c r="G16" s="20">
        <v>29</v>
      </c>
      <c r="H16" s="20">
        <v>1035</v>
      </c>
      <c r="I16" s="20"/>
      <c r="J16" s="20">
        <v>118</v>
      </c>
      <c r="K16" s="20"/>
      <c r="L16" s="20"/>
      <c r="M16" s="20"/>
      <c r="N16" s="20">
        <v>137</v>
      </c>
      <c r="O16" s="20"/>
      <c r="P16" s="31"/>
    </row>
    <row r="17" spans="1:16" s="4" customFormat="1" ht="33" customHeight="1">
      <c r="A17" s="18" t="s">
        <v>26</v>
      </c>
      <c r="B17" s="19">
        <f t="shared" si="5"/>
        <v>810</v>
      </c>
      <c r="C17" s="19">
        <v>0</v>
      </c>
      <c r="D17" s="19">
        <f t="shared" si="6"/>
        <v>810</v>
      </c>
      <c r="E17" s="19"/>
      <c r="F17" s="19">
        <v>80</v>
      </c>
      <c r="G17" s="19">
        <v>664.8</v>
      </c>
      <c r="H17" s="19"/>
      <c r="I17" s="19"/>
      <c r="J17" s="19">
        <v>16</v>
      </c>
      <c r="K17" s="19"/>
      <c r="L17" s="19"/>
      <c r="M17" s="19"/>
      <c r="N17" s="19">
        <v>49.2</v>
      </c>
      <c r="O17" s="19"/>
      <c r="P17" s="31"/>
    </row>
    <row r="18" spans="1:16" s="3" customFormat="1" ht="33" customHeight="1">
      <c r="A18" s="16" t="s">
        <v>27</v>
      </c>
      <c r="B18" s="17">
        <f aca="true" t="shared" si="7" ref="B18:O18">SUM(B19:B30)</f>
        <v>366.65729999999996</v>
      </c>
      <c r="C18" s="17">
        <f t="shared" si="7"/>
        <v>-1193.2297199999998</v>
      </c>
      <c r="D18" s="17">
        <f t="shared" si="7"/>
        <v>1559.88702</v>
      </c>
      <c r="E18" s="17">
        <f t="shared" si="7"/>
        <v>-3975.4133199999997</v>
      </c>
      <c r="F18" s="17">
        <f t="shared" si="7"/>
        <v>-850.31892</v>
      </c>
      <c r="G18" s="17">
        <f t="shared" si="7"/>
        <v>982.6007</v>
      </c>
      <c r="H18" s="17">
        <f t="shared" si="7"/>
        <v>462.11727999999994</v>
      </c>
      <c r="I18" s="17">
        <f t="shared" si="7"/>
        <v>26</v>
      </c>
      <c r="J18" s="17">
        <f t="shared" si="7"/>
        <v>317.25019999999995</v>
      </c>
      <c r="K18" s="17">
        <f t="shared" si="7"/>
        <v>459.90552</v>
      </c>
      <c r="L18" s="17">
        <f t="shared" si="7"/>
        <v>216.51068</v>
      </c>
      <c r="M18" s="17">
        <f t="shared" si="7"/>
        <v>3366.74184</v>
      </c>
      <c r="N18" s="17">
        <f t="shared" si="7"/>
        <v>278.3438</v>
      </c>
      <c r="O18" s="17">
        <f t="shared" si="7"/>
        <v>276.14924</v>
      </c>
      <c r="P18" s="30"/>
    </row>
    <row r="19" spans="1:16" s="4" customFormat="1" ht="33" customHeight="1">
      <c r="A19" s="18" t="s">
        <v>28</v>
      </c>
      <c r="B19" s="19">
        <v>0</v>
      </c>
      <c r="C19" s="19">
        <v>5820.9</v>
      </c>
      <c r="D19" s="19">
        <v>-5820.9</v>
      </c>
      <c r="E19" s="19">
        <v>-4796.7</v>
      </c>
      <c r="F19" s="19">
        <v>-1024.2</v>
      </c>
      <c r="G19" s="19"/>
      <c r="H19" s="19"/>
      <c r="I19" s="19"/>
      <c r="J19" s="19"/>
      <c r="K19" s="19"/>
      <c r="L19" s="19"/>
      <c r="M19" s="19"/>
      <c r="N19" s="19"/>
      <c r="O19" s="19"/>
      <c r="P19" s="32"/>
    </row>
    <row r="20" spans="1:16" s="4" customFormat="1" ht="33" customHeight="1">
      <c r="A20" s="18" t="s">
        <v>29</v>
      </c>
      <c r="B20" s="19">
        <f aca="true" t="shared" si="8" ref="B20:B30">C20+D20</f>
        <v>0</v>
      </c>
      <c r="C20" s="19">
        <v>-1267.31972</v>
      </c>
      <c r="D20" s="19">
        <f aca="true" t="shared" si="9" ref="D20:D30">SUM(E20:O20)</f>
        <v>1267.31972</v>
      </c>
      <c r="E20" s="19">
        <v>187.94668</v>
      </c>
      <c r="F20" s="19">
        <v>102.50108</v>
      </c>
      <c r="G20" s="19">
        <v>90.3234</v>
      </c>
      <c r="H20" s="19">
        <v>84.16728</v>
      </c>
      <c r="I20" s="19"/>
      <c r="J20" s="19">
        <v>85.9502</v>
      </c>
      <c r="K20" s="19">
        <v>278.13552</v>
      </c>
      <c r="L20" s="19">
        <v>115.62068</v>
      </c>
      <c r="M20" s="19">
        <v>151.58184</v>
      </c>
      <c r="N20" s="19">
        <v>85.6138</v>
      </c>
      <c r="O20" s="19">
        <v>85.47924</v>
      </c>
      <c r="P20" s="31"/>
    </row>
    <row r="21" spans="1:16" s="4" customFormat="1" ht="33" customHeight="1">
      <c r="A21" s="18" t="s">
        <v>30</v>
      </c>
      <c r="B21" s="19">
        <f t="shared" si="8"/>
        <v>0</v>
      </c>
      <c r="C21" s="19">
        <v>-197</v>
      </c>
      <c r="D21" s="19">
        <f t="shared" si="9"/>
        <v>197</v>
      </c>
      <c r="E21" s="19"/>
      <c r="F21" s="19"/>
      <c r="G21" s="19">
        <v>3.6</v>
      </c>
      <c r="H21" s="19">
        <v>78.2</v>
      </c>
      <c r="I21" s="19"/>
      <c r="J21" s="19">
        <v>2</v>
      </c>
      <c r="K21" s="19">
        <v>61.6</v>
      </c>
      <c r="L21" s="19">
        <v>6.5</v>
      </c>
      <c r="M21" s="19">
        <v>0.2</v>
      </c>
      <c r="N21" s="19">
        <v>44.9</v>
      </c>
      <c r="O21" s="19"/>
      <c r="P21" s="31"/>
    </row>
    <row r="22" spans="1:16" s="4" customFormat="1" ht="33" customHeight="1">
      <c r="A22" s="18" t="s">
        <v>31</v>
      </c>
      <c r="B22" s="19">
        <f t="shared" si="8"/>
        <v>0</v>
      </c>
      <c r="C22" s="19">
        <v>-3000</v>
      </c>
      <c r="D22" s="19">
        <f t="shared" si="9"/>
        <v>3000</v>
      </c>
      <c r="E22" s="19"/>
      <c r="F22" s="19"/>
      <c r="G22" s="19"/>
      <c r="H22" s="19"/>
      <c r="I22" s="19"/>
      <c r="J22" s="19"/>
      <c r="K22" s="19"/>
      <c r="L22" s="19"/>
      <c r="M22" s="19">
        <v>3000</v>
      </c>
      <c r="N22" s="19"/>
      <c r="O22" s="19"/>
      <c r="P22" s="32"/>
    </row>
    <row r="23" spans="1:16" s="4" customFormat="1" ht="33" customHeight="1">
      <c r="A23" s="18" t="s">
        <v>32</v>
      </c>
      <c r="B23" s="19">
        <f t="shared" si="8"/>
        <v>0</v>
      </c>
      <c r="C23" s="19">
        <v>-600</v>
      </c>
      <c r="D23" s="19">
        <f t="shared" si="9"/>
        <v>600</v>
      </c>
      <c r="E23" s="19">
        <v>97.04</v>
      </c>
      <c r="F23" s="19"/>
      <c r="G23" s="19">
        <v>109.59</v>
      </c>
      <c r="H23" s="19">
        <v>99.64</v>
      </c>
      <c r="I23" s="19">
        <v>26</v>
      </c>
      <c r="J23" s="19">
        <v>51.98</v>
      </c>
      <c r="K23" s="19"/>
      <c r="L23" s="19">
        <v>4.79</v>
      </c>
      <c r="M23" s="19">
        <v>69.32</v>
      </c>
      <c r="N23" s="19">
        <v>59.34</v>
      </c>
      <c r="O23" s="19">
        <v>82.3</v>
      </c>
      <c r="P23" s="32"/>
    </row>
    <row r="24" spans="1:16" s="4" customFormat="1" ht="33" customHeight="1">
      <c r="A24" s="18" t="s">
        <v>33</v>
      </c>
      <c r="B24" s="19">
        <f t="shared" si="8"/>
        <v>0</v>
      </c>
      <c r="C24" s="19">
        <v>-200</v>
      </c>
      <c r="D24" s="19">
        <f t="shared" si="9"/>
        <v>200</v>
      </c>
      <c r="E24" s="19">
        <v>4</v>
      </c>
      <c r="F24" s="19">
        <v>20</v>
      </c>
      <c r="G24" s="19">
        <v>16</v>
      </c>
      <c r="H24" s="19">
        <v>28</v>
      </c>
      <c r="I24" s="19"/>
      <c r="J24" s="19">
        <v>36</v>
      </c>
      <c r="K24" s="19">
        <v>20</v>
      </c>
      <c r="L24" s="19">
        <v>12</v>
      </c>
      <c r="M24" s="19">
        <v>32</v>
      </c>
      <c r="N24" s="19">
        <v>4</v>
      </c>
      <c r="O24" s="19">
        <v>28</v>
      </c>
      <c r="P24" s="32"/>
    </row>
    <row r="25" spans="1:16" s="4" customFormat="1" ht="33" customHeight="1">
      <c r="A25" s="18" t="s">
        <v>34</v>
      </c>
      <c r="B25" s="19">
        <f t="shared" si="8"/>
        <v>0</v>
      </c>
      <c r="C25" s="19">
        <v>-683.8</v>
      </c>
      <c r="D25" s="19">
        <f t="shared" si="9"/>
        <v>683.8000000000001</v>
      </c>
      <c r="E25" s="19">
        <v>22.3</v>
      </c>
      <c r="F25" s="19">
        <v>26.38</v>
      </c>
      <c r="G25" s="19">
        <v>20.96</v>
      </c>
      <c r="H25" s="19">
        <v>190.46</v>
      </c>
      <c r="I25" s="19"/>
      <c r="J25" s="19">
        <v>102.17</v>
      </c>
      <c r="K25" s="19">
        <v>96.43</v>
      </c>
      <c r="L25" s="19">
        <v>57.37</v>
      </c>
      <c r="M25" s="19">
        <v>83.73</v>
      </c>
      <c r="N25" s="19">
        <v>58.63</v>
      </c>
      <c r="O25" s="19">
        <v>25.37</v>
      </c>
      <c r="P25" s="32"/>
    </row>
    <row r="26" spans="1:16" s="4" customFormat="1" ht="33" customHeight="1">
      <c r="A26" s="18" t="s">
        <v>35</v>
      </c>
      <c r="B26" s="19">
        <f t="shared" si="8"/>
        <v>0</v>
      </c>
      <c r="C26" s="19">
        <v>-165</v>
      </c>
      <c r="D26" s="19">
        <f t="shared" si="9"/>
        <v>165</v>
      </c>
      <c r="E26" s="19">
        <v>10</v>
      </c>
      <c r="F26" s="19">
        <v>10</v>
      </c>
      <c r="G26" s="19">
        <v>15</v>
      </c>
      <c r="H26" s="19">
        <v>10</v>
      </c>
      <c r="I26" s="19"/>
      <c r="J26" s="19">
        <v>30</v>
      </c>
      <c r="K26" s="19">
        <v>15</v>
      </c>
      <c r="L26" s="19">
        <v>20</v>
      </c>
      <c r="M26" s="19">
        <v>15</v>
      </c>
      <c r="N26" s="19">
        <v>15</v>
      </c>
      <c r="O26" s="19">
        <v>25</v>
      </c>
      <c r="P26" s="32"/>
    </row>
    <row r="27" spans="1:16" s="4" customFormat="1" ht="33" customHeight="1">
      <c r="A27" s="18" t="s">
        <v>36</v>
      </c>
      <c r="B27" s="19">
        <f t="shared" si="8"/>
        <v>0</v>
      </c>
      <c r="C27" s="19">
        <v>83.99</v>
      </c>
      <c r="D27" s="19">
        <f t="shared" si="9"/>
        <v>-83.99000000000001</v>
      </c>
      <c r="E27" s="19"/>
      <c r="F27" s="19"/>
      <c r="G27" s="19">
        <v>-1.53</v>
      </c>
      <c r="H27" s="19">
        <v>-33.35</v>
      </c>
      <c r="I27" s="19"/>
      <c r="J27" s="19">
        <v>-0.85</v>
      </c>
      <c r="K27" s="19">
        <v>-26.26</v>
      </c>
      <c r="L27" s="19">
        <v>-2.77</v>
      </c>
      <c r="M27" s="19">
        <v>-0.09</v>
      </c>
      <c r="N27" s="19">
        <v>-19.14</v>
      </c>
      <c r="O27" s="19"/>
      <c r="P27" s="32"/>
    </row>
    <row r="28" spans="1:16" s="4" customFormat="1" ht="33" customHeight="1">
      <c r="A28" s="18" t="s">
        <v>37</v>
      </c>
      <c r="B28" s="19">
        <f t="shared" si="8"/>
        <v>0</v>
      </c>
      <c r="C28" s="19">
        <v>-1000</v>
      </c>
      <c r="D28" s="19">
        <f t="shared" si="9"/>
        <v>1000</v>
      </c>
      <c r="E28" s="19">
        <v>500</v>
      </c>
      <c r="F28" s="19"/>
      <c r="G28" s="19">
        <v>500</v>
      </c>
      <c r="H28" s="19"/>
      <c r="I28" s="19"/>
      <c r="J28" s="19"/>
      <c r="K28" s="19"/>
      <c r="L28" s="19"/>
      <c r="M28" s="19"/>
      <c r="N28" s="19"/>
      <c r="O28" s="19"/>
      <c r="P28" s="32"/>
    </row>
    <row r="29" spans="1:16" s="4" customFormat="1" ht="33" customHeight="1">
      <c r="A29" s="21" t="s">
        <v>38</v>
      </c>
      <c r="B29" s="19">
        <f t="shared" si="8"/>
        <v>205.6573</v>
      </c>
      <c r="C29" s="19">
        <v>0</v>
      </c>
      <c r="D29" s="19">
        <f t="shared" si="9"/>
        <v>205.6573</v>
      </c>
      <c r="E29" s="19"/>
      <c r="F29" s="19"/>
      <c r="G29" s="19">
        <v>205.6573</v>
      </c>
      <c r="H29" s="19"/>
      <c r="I29" s="19"/>
      <c r="J29" s="19"/>
      <c r="K29" s="19"/>
      <c r="L29" s="19"/>
      <c r="M29" s="19"/>
      <c r="N29" s="19"/>
      <c r="O29" s="19"/>
      <c r="P29" s="31"/>
    </row>
    <row r="30" spans="1:16" s="4" customFormat="1" ht="33" customHeight="1">
      <c r="A30" s="21" t="s">
        <v>39</v>
      </c>
      <c r="B30" s="19">
        <f t="shared" si="8"/>
        <v>161</v>
      </c>
      <c r="C30" s="19">
        <v>15</v>
      </c>
      <c r="D30" s="19">
        <f t="shared" si="9"/>
        <v>146</v>
      </c>
      <c r="E30" s="19"/>
      <c r="F30" s="19">
        <v>15</v>
      </c>
      <c r="G30" s="19">
        <v>23</v>
      </c>
      <c r="H30" s="19">
        <v>5</v>
      </c>
      <c r="I30" s="19"/>
      <c r="J30" s="19">
        <v>10</v>
      </c>
      <c r="K30" s="19">
        <v>15</v>
      </c>
      <c r="L30" s="19">
        <v>3</v>
      </c>
      <c r="M30" s="19">
        <v>15</v>
      </c>
      <c r="N30" s="19">
        <v>30</v>
      </c>
      <c r="O30" s="19">
        <v>30</v>
      </c>
      <c r="P30" s="31"/>
    </row>
    <row r="31" spans="1:16" s="3" customFormat="1" ht="33" customHeight="1">
      <c r="A31" s="22" t="s">
        <v>40</v>
      </c>
      <c r="B31" s="17">
        <f aca="true" t="shared" si="10" ref="B31:O31">SUM(B32:B33)</f>
        <v>375</v>
      </c>
      <c r="C31" s="17">
        <f t="shared" si="10"/>
        <v>0</v>
      </c>
      <c r="D31" s="17">
        <f t="shared" si="10"/>
        <v>375</v>
      </c>
      <c r="E31" s="17">
        <f t="shared" si="10"/>
        <v>28</v>
      </c>
      <c r="F31" s="17">
        <f t="shared" si="10"/>
        <v>29</v>
      </c>
      <c r="G31" s="17">
        <f t="shared" si="10"/>
        <v>17</v>
      </c>
      <c r="H31" s="17">
        <f t="shared" si="10"/>
        <v>63</v>
      </c>
      <c r="I31" s="17">
        <f t="shared" si="10"/>
        <v>0</v>
      </c>
      <c r="J31" s="17">
        <f t="shared" si="10"/>
        <v>58</v>
      </c>
      <c r="K31" s="17">
        <f t="shared" si="10"/>
        <v>46</v>
      </c>
      <c r="L31" s="17">
        <f t="shared" si="10"/>
        <v>31</v>
      </c>
      <c r="M31" s="17">
        <f t="shared" si="10"/>
        <v>47</v>
      </c>
      <c r="N31" s="17">
        <f t="shared" si="10"/>
        <v>36</v>
      </c>
      <c r="O31" s="17">
        <f t="shared" si="10"/>
        <v>20</v>
      </c>
      <c r="P31" s="29"/>
    </row>
    <row r="32" spans="1:16" s="4" customFormat="1" ht="33" customHeight="1">
      <c r="A32" s="21" t="s">
        <v>41</v>
      </c>
      <c r="B32" s="19">
        <f aca="true" t="shared" si="11" ref="B32:B37">C32+D32</f>
        <v>34</v>
      </c>
      <c r="C32" s="19">
        <v>0</v>
      </c>
      <c r="D32" s="19">
        <f>SUM(E32:P32)</f>
        <v>34</v>
      </c>
      <c r="E32" s="23"/>
      <c r="F32" s="23"/>
      <c r="G32" s="23"/>
      <c r="H32" s="23">
        <v>34</v>
      </c>
      <c r="I32" s="23"/>
      <c r="J32" s="23"/>
      <c r="K32" s="23"/>
      <c r="L32" s="23"/>
      <c r="M32" s="23"/>
      <c r="N32" s="23"/>
      <c r="O32" s="23"/>
      <c r="P32" s="31"/>
    </row>
    <row r="33" spans="1:16" s="4" customFormat="1" ht="33" customHeight="1">
      <c r="A33" s="21" t="s">
        <v>42</v>
      </c>
      <c r="B33" s="19">
        <f t="shared" si="11"/>
        <v>341</v>
      </c>
      <c r="C33" s="19">
        <v>0</v>
      </c>
      <c r="D33" s="19">
        <f>SUM(E33:P33)</f>
        <v>341</v>
      </c>
      <c r="E33" s="23">
        <v>28</v>
      </c>
      <c r="F33" s="23">
        <v>29</v>
      </c>
      <c r="G33" s="23">
        <v>17</v>
      </c>
      <c r="H33" s="23">
        <v>29</v>
      </c>
      <c r="I33" s="23"/>
      <c r="J33" s="23">
        <v>58</v>
      </c>
      <c r="K33" s="23">
        <v>46</v>
      </c>
      <c r="L33" s="23">
        <v>31</v>
      </c>
      <c r="M33" s="23">
        <v>47</v>
      </c>
      <c r="N33" s="23">
        <v>36</v>
      </c>
      <c r="O33" s="23">
        <v>20</v>
      </c>
      <c r="P33" s="31"/>
    </row>
    <row r="34" spans="1:16" s="3" customFormat="1" ht="33" customHeight="1">
      <c r="A34" s="16" t="s">
        <v>43</v>
      </c>
      <c r="B34" s="17">
        <f aca="true" t="shared" si="12" ref="B34:O34">SUM(B35:B37)</f>
        <v>2225</v>
      </c>
      <c r="C34" s="17">
        <f t="shared" si="12"/>
        <v>2225</v>
      </c>
      <c r="D34" s="17">
        <f t="shared" si="12"/>
        <v>0</v>
      </c>
      <c r="E34" s="17">
        <f t="shared" si="12"/>
        <v>0</v>
      </c>
      <c r="F34" s="17">
        <f t="shared" si="12"/>
        <v>0</v>
      </c>
      <c r="G34" s="17">
        <f t="shared" si="12"/>
        <v>0</v>
      </c>
      <c r="H34" s="17">
        <f t="shared" si="12"/>
        <v>0</v>
      </c>
      <c r="I34" s="17">
        <f t="shared" si="12"/>
        <v>0</v>
      </c>
      <c r="J34" s="17">
        <f t="shared" si="12"/>
        <v>0</v>
      </c>
      <c r="K34" s="17">
        <f t="shared" si="12"/>
        <v>0</v>
      </c>
      <c r="L34" s="17">
        <f t="shared" si="12"/>
        <v>0</v>
      </c>
      <c r="M34" s="17">
        <f t="shared" si="12"/>
        <v>0</v>
      </c>
      <c r="N34" s="17">
        <f t="shared" si="12"/>
        <v>0</v>
      </c>
      <c r="O34" s="17">
        <f t="shared" si="12"/>
        <v>0</v>
      </c>
      <c r="P34" s="30"/>
    </row>
    <row r="35" spans="1:16" s="4" customFormat="1" ht="33" customHeight="1">
      <c r="A35" s="18" t="s">
        <v>44</v>
      </c>
      <c r="B35" s="19">
        <f t="shared" si="11"/>
        <v>647</v>
      </c>
      <c r="C35" s="19">
        <v>647</v>
      </c>
      <c r="D35" s="19">
        <f aca="true" t="shared" si="13" ref="D35:D37">SUM(E35:O35)</f>
        <v>0</v>
      </c>
      <c r="E35" s="19"/>
      <c r="F35" s="19"/>
      <c r="G35" s="19"/>
      <c r="H35" s="19"/>
      <c r="I35" s="19"/>
      <c r="J35" s="19"/>
      <c r="K35" s="19"/>
      <c r="L35" s="19"/>
      <c r="M35" s="19"/>
      <c r="N35" s="19"/>
      <c r="O35" s="19"/>
      <c r="P35" s="31"/>
    </row>
    <row r="36" spans="1:16" s="4" customFormat="1" ht="33" customHeight="1">
      <c r="A36" s="18" t="s">
        <v>45</v>
      </c>
      <c r="B36" s="19">
        <f t="shared" si="11"/>
        <v>-159</v>
      </c>
      <c r="C36" s="19">
        <v>-159</v>
      </c>
      <c r="D36" s="19">
        <f t="shared" si="13"/>
        <v>0</v>
      </c>
      <c r="E36" s="19"/>
      <c r="F36" s="19"/>
      <c r="G36" s="19"/>
      <c r="H36" s="19"/>
      <c r="I36" s="19"/>
      <c r="J36" s="19"/>
      <c r="K36" s="19"/>
      <c r="L36" s="19"/>
      <c r="M36" s="19"/>
      <c r="N36" s="19"/>
      <c r="O36" s="19"/>
      <c r="P36" s="31"/>
    </row>
    <row r="37" spans="1:16" s="4" customFormat="1" ht="33" customHeight="1">
      <c r="A37" s="18" t="s">
        <v>44</v>
      </c>
      <c r="B37" s="19">
        <f t="shared" si="11"/>
        <v>1737</v>
      </c>
      <c r="C37" s="19">
        <v>1737</v>
      </c>
      <c r="D37" s="19">
        <f t="shared" si="13"/>
        <v>0</v>
      </c>
      <c r="E37" s="19"/>
      <c r="F37" s="19"/>
      <c r="G37" s="19"/>
      <c r="H37" s="19"/>
      <c r="I37" s="19"/>
      <c r="J37" s="19"/>
      <c r="K37" s="19"/>
      <c r="L37" s="19"/>
      <c r="M37" s="19"/>
      <c r="N37" s="19"/>
      <c r="O37" s="19"/>
      <c r="P37" s="31"/>
    </row>
    <row r="38" spans="1:16" s="3" customFormat="1" ht="33" customHeight="1">
      <c r="A38" s="16" t="s">
        <v>46</v>
      </c>
      <c r="B38" s="17">
        <f aca="true" t="shared" si="14" ref="B38:O38">SUM(B39:B64)</f>
        <v>10217.380000000001</v>
      </c>
      <c r="C38" s="17">
        <f t="shared" si="14"/>
        <v>3910.9000000000005</v>
      </c>
      <c r="D38" s="17">
        <f t="shared" si="14"/>
        <v>6306.4800000000005</v>
      </c>
      <c r="E38" s="17">
        <f t="shared" si="14"/>
        <v>1116.04</v>
      </c>
      <c r="F38" s="17">
        <f t="shared" si="14"/>
        <v>291.47</v>
      </c>
      <c r="G38" s="17">
        <f t="shared" si="14"/>
        <v>306.07</v>
      </c>
      <c r="H38" s="17">
        <f t="shared" si="14"/>
        <v>287.85</v>
      </c>
      <c r="I38" s="17">
        <f t="shared" si="14"/>
        <v>0.94</v>
      </c>
      <c r="J38" s="17">
        <f t="shared" si="14"/>
        <v>451.88</v>
      </c>
      <c r="K38" s="17">
        <f t="shared" si="14"/>
        <v>661.4300000000001</v>
      </c>
      <c r="L38" s="17">
        <f t="shared" si="14"/>
        <v>605.46</v>
      </c>
      <c r="M38" s="17">
        <f t="shared" si="14"/>
        <v>716.64</v>
      </c>
      <c r="N38" s="17">
        <f t="shared" si="14"/>
        <v>790.9799999999999</v>
      </c>
      <c r="O38" s="17">
        <f t="shared" si="14"/>
        <v>1077.72</v>
      </c>
      <c r="P38" s="30"/>
    </row>
    <row r="39" spans="1:16" s="4" customFormat="1" ht="33" customHeight="1">
      <c r="A39" s="18" t="s">
        <v>47</v>
      </c>
      <c r="B39" s="19">
        <f aca="true" t="shared" si="15" ref="B39:B64">C39+D39</f>
        <v>450</v>
      </c>
      <c r="C39" s="19">
        <v>450</v>
      </c>
      <c r="D39" s="19">
        <f aca="true" t="shared" si="16" ref="D39:D64">SUM(E39:O39)</f>
        <v>0</v>
      </c>
      <c r="E39" s="19"/>
      <c r="F39" s="19"/>
      <c r="G39" s="19"/>
      <c r="H39" s="19"/>
      <c r="I39" s="19"/>
      <c r="J39" s="19"/>
      <c r="K39" s="19"/>
      <c r="L39" s="19"/>
      <c r="M39" s="19"/>
      <c r="N39" s="19"/>
      <c r="O39" s="19"/>
      <c r="P39" s="31"/>
    </row>
    <row r="40" spans="1:16" s="4" customFormat="1" ht="33" customHeight="1">
      <c r="A40" s="18" t="s">
        <v>48</v>
      </c>
      <c r="B40" s="19">
        <f t="shared" si="15"/>
        <v>54.24</v>
      </c>
      <c r="C40" s="19">
        <v>54.24</v>
      </c>
      <c r="D40" s="19">
        <f t="shared" si="16"/>
        <v>0</v>
      </c>
      <c r="E40" s="19"/>
      <c r="F40" s="19"/>
      <c r="G40" s="19"/>
      <c r="H40" s="19"/>
      <c r="I40" s="19"/>
      <c r="J40" s="19"/>
      <c r="K40" s="19"/>
      <c r="L40" s="19"/>
      <c r="M40" s="19"/>
      <c r="N40" s="19"/>
      <c r="O40" s="19"/>
      <c r="P40" s="31"/>
    </row>
    <row r="41" spans="1:16" s="4" customFormat="1" ht="33" customHeight="1">
      <c r="A41" s="18" t="s">
        <v>49</v>
      </c>
      <c r="B41" s="19">
        <f t="shared" si="15"/>
        <v>1207</v>
      </c>
      <c r="C41" s="19">
        <v>120</v>
      </c>
      <c r="D41" s="19">
        <f t="shared" si="16"/>
        <v>1087</v>
      </c>
      <c r="E41" s="19">
        <v>50</v>
      </c>
      <c r="F41" s="19"/>
      <c r="G41" s="19">
        <v>100</v>
      </c>
      <c r="H41" s="19"/>
      <c r="I41" s="19"/>
      <c r="J41" s="19"/>
      <c r="K41" s="19">
        <v>100</v>
      </c>
      <c r="L41" s="19"/>
      <c r="M41" s="19">
        <v>182</v>
      </c>
      <c r="N41" s="19">
        <v>155</v>
      </c>
      <c r="O41" s="19">
        <v>500</v>
      </c>
      <c r="P41" s="31"/>
    </row>
    <row r="42" spans="1:16" s="4" customFormat="1" ht="33" customHeight="1">
      <c r="A42" s="18" t="s">
        <v>50</v>
      </c>
      <c r="B42" s="19">
        <f t="shared" si="15"/>
        <v>1764</v>
      </c>
      <c r="C42" s="19">
        <v>472.48</v>
      </c>
      <c r="D42" s="19">
        <f t="shared" si="16"/>
        <v>1291.52</v>
      </c>
      <c r="E42" s="19">
        <v>414.8</v>
      </c>
      <c r="F42" s="19">
        <v>69.8</v>
      </c>
      <c r="G42" s="19">
        <v>10.2</v>
      </c>
      <c r="H42" s="19">
        <v>27.28</v>
      </c>
      <c r="I42" s="19"/>
      <c r="J42" s="19">
        <v>66.16</v>
      </c>
      <c r="K42" s="19">
        <v>83.66</v>
      </c>
      <c r="L42" s="19">
        <v>194.84</v>
      </c>
      <c r="M42" s="19">
        <v>73.72</v>
      </c>
      <c r="N42" s="19">
        <v>168.06</v>
      </c>
      <c r="O42" s="19">
        <v>183</v>
      </c>
      <c r="P42" s="31"/>
    </row>
    <row r="43" spans="1:16" s="4" customFormat="1" ht="33" customHeight="1">
      <c r="A43" s="18" t="s">
        <v>51</v>
      </c>
      <c r="B43" s="19">
        <f t="shared" si="15"/>
        <v>336</v>
      </c>
      <c r="C43" s="19">
        <v>201.5</v>
      </c>
      <c r="D43" s="19">
        <f t="shared" si="16"/>
        <v>134.5</v>
      </c>
      <c r="E43" s="19"/>
      <c r="F43" s="19"/>
      <c r="G43" s="19">
        <v>1.5</v>
      </c>
      <c r="H43" s="19">
        <v>3</v>
      </c>
      <c r="I43" s="19"/>
      <c r="J43" s="19">
        <v>5</v>
      </c>
      <c r="K43" s="19">
        <v>11.2</v>
      </c>
      <c r="L43" s="19">
        <v>107</v>
      </c>
      <c r="M43" s="19">
        <v>3.3</v>
      </c>
      <c r="N43" s="19"/>
      <c r="O43" s="19">
        <v>3.5</v>
      </c>
      <c r="P43" s="31"/>
    </row>
    <row r="44" spans="1:16" s="4" customFormat="1" ht="33" customHeight="1">
      <c r="A44" s="18" t="s">
        <v>52</v>
      </c>
      <c r="B44" s="19">
        <f t="shared" si="15"/>
        <v>131</v>
      </c>
      <c r="C44" s="19">
        <v>0</v>
      </c>
      <c r="D44" s="19">
        <f t="shared" si="16"/>
        <v>131</v>
      </c>
      <c r="E44" s="19">
        <v>131</v>
      </c>
      <c r="F44" s="19"/>
      <c r="G44" s="19"/>
      <c r="H44" s="19"/>
      <c r="I44" s="19"/>
      <c r="J44" s="19"/>
      <c r="K44" s="19"/>
      <c r="L44" s="19"/>
      <c r="M44" s="19"/>
      <c r="N44" s="19"/>
      <c r="O44" s="19"/>
      <c r="P44" s="31"/>
    </row>
    <row r="45" spans="1:16" s="4" customFormat="1" ht="33" customHeight="1">
      <c r="A45" s="18" t="s">
        <v>53</v>
      </c>
      <c r="B45" s="19">
        <f t="shared" si="15"/>
        <v>163.84</v>
      </c>
      <c r="C45" s="19">
        <v>0</v>
      </c>
      <c r="D45" s="19">
        <f t="shared" si="16"/>
        <v>163.84</v>
      </c>
      <c r="E45" s="19">
        <v>0.47</v>
      </c>
      <c r="F45" s="19">
        <v>0.47</v>
      </c>
      <c r="G45" s="19">
        <v>0.47</v>
      </c>
      <c r="H45" s="19">
        <v>28.47</v>
      </c>
      <c r="I45" s="19">
        <v>0.44</v>
      </c>
      <c r="J45" s="19">
        <v>7.17</v>
      </c>
      <c r="K45" s="19">
        <v>24.47</v>
      </c>
      <c r="L45" s="19">
        <v>0.47</v>
      </c>
      <c r="M45" s="19">
        <v>26.47</v>
      </c>
      <c r="N45" s="19">
        <v>24.47</v>
      </c>
      <c r="O45" s="19">
        <v>50.47</v>
      </c>
      <c r="P45" s="31"/>
    </row>
    <row r="46" spans="1:16" s="4" customFormat="1" ht="33" customHeight="1">
      <c r="A46" s="18" t="s">
        <v>53</v>
      </c>
      <c r="B46" s="19">
        <f t="shared" si="15"/>
        <v>928</v>
      </c>
      <c r="C46" s="19">
        <v>0</v>
      </c>
      <c r="D46" s="19">
        <f t="shared" si="16"/>
        <v>928</v>
      </c>
      <c r="E46" s="19">
        <v>231</v>
      </c>
      <c r="F46" s="19"/>
      <c r="G46" s="19">
        <v>100</v>
      </c>
      <c r="H46" s="19">
        <v>100</v>
      </c>
      <c r="I46" s="19"/>
      <c r="J46" s="19">
        <v>100</v>
      </c>
      <c r="K46" s="19">
        <v>130</v>
      </c>
      <c r="L46" s="19">
        <v>40</v>
      </c>
      <c r="M46" s="19">
        <v>125</v>
      </c>
      <c r="N46" s="19">
        <v>100</v>
      </c>
      <c r="O46" s="19">
        <v>2</v>
      </c>
      <c r="P46" s="31"/>
    </row>
    <row r="47" spans="1:16" s="4" customFormat="1" ht="33" customHeight="1">
      <c r="A47" s="18" t="s">
        <v>54</v>
      </c>
      <c r="B47" s="19">
        <f t="shared" si="15"/>
        <v>643</v>
      </c>
      <c r="C47" s="19">
        <v>515.1</v>
      </c>
      <c r="D47" s="19">
        <f t="shared" si="16"/>
        <v>127.89999999999999</v>
      </c>
      <c r="E47" s="19"/>
      <c r="F47" s="19"/>
      <c r="G47" s="19">
        <v>4.3</v>
      </c>
      <c r="H47" s="19"/>
      <c r="I47" s="19"/>
      <c r="J47" s="19"/>
      <c r="K47" s="19"/>
      <c r="L47" s="19"/>
      <c r="M47" s="19"/>
      <c r="N47" s="19">
        <v>20</v>
      </c>
      <c r="O47" s="19">
        <v>103.6</v>
      </c>
      <c r="P47" s="31"/>
    </row>
    <row r="48" spans="1:16" s="4" customFormat="1" ht="33" customHeight="1">
      <c r="A48" s="18" t="s">
        <v>55</v>
      </c>
      <c r="B48" s="19">
        <f t="shared" si="15"/>
        <v>686</v>
      </c>
      <c r="C48" s="19">
        <v>331</v>
      </c>
      <c r="D48" s="19">
        <f t="shared" si="16"/>
        <v>355</v>
      </c>
      <c r="E48" s="19">
        <v>1.5</v>
      </c>
      <c r="F48" s="19">
        <v>0.5</v>
      </c>
      <c r="G48" s="19">
        <v>1</v>
      </c>
      <c r="H48" s="19">
        <v>1.5</v>
      </c>
      <c r="I48" s="19"/>
      <c r="J48" s="19">
        <v>2.5</v>
      </c>
      <c r="K48" s="19">
        <v>3.5</v>
      </c>
      <c r="L48" s="19">
        <v>100</v>
      </c>
      <c r="M48" s="19">
        <v>103</v>
      </c>
      <c r="N48" s="19"/>
      <c r="O48" s="19">
        <v>141.5</v>
      </c>
      <c r="P48" s="31"/>
    </row>
    <row r="49" spans="1:16" s="4" customFormat="1" ht="33" customHeight="1">
      <c r="A49" s="18" t="s">
        <v>56</v>
      </c>
      <c r="B49" s="19">
        <f t="shared" si="15"/>
        <v>348</v>
      </c>
      <c r="C49" s="19">
        <v>348</v>
      </c>
      <c r="D49" s="19">
        <f t="shared" si="16"/>
        <v>0</v>
      </c>
      <c r="E49" s="19"/>
      <c r="F49" s="19"/>
      <c r="G49" s="19"/>
      <c r="H49" s="19"/>
      <c r="I49" s="19"/>
      <c r="J49" s="19"/>
      <c r="K49" s="19"/>
      <c r="L49" s="19"/>
      <c r="M49" s="19"/>
      <c r="N49" s="19"/>
      <c r="O49" s="19"/>
      <c r="P49" s="31"/>
    </row>
    <row r="50" spans="1:16" s="4" customFormat="1" ht="33" customHeight="1">
      <c r="A50" s="18" t="s">
        <v>50</v>
      </c>
      <c r="B50" s="19">
        <f t="shared" si="15"/>
        <v>892</v>
      </c>
      <c r="C50" s="19">
        <v>797.4</v>
      </c>
      <c r="D50" s="19">
        <f t="shared" si="16"/>
        <v>94.6</v>
      </c>
      <c r="E50" s="19">
        <v>7.4</v>
      </c>
      <c r="F50" s="19">
        <v>20</v>
      </c>
      <c r="G50" s="19">
        <v>17.2</v>
      </c>
      <c r="H50" s="19">
        <v>3.6</v>
      </c>
      <c r="I50" s="19"/>
      <c r="J50" s="19">
        <v>6</v>
      </c>
      <c r="K50" s="19">
        <v>4.8</v>
      </c>
      <c r="L50" s="19">
        <v>4.8</v>
      </c>
      <c r="M50" s="19">
        <v>15.6</v>
      </c>
      <c r="N50" s="19">
        <v>9.4</v>
      </c>
      <c r="O50" s="19">
        <v>5.8</v>
      </c>
      <c r="P50" s="31"/>
    </row>
    <row r="51" spans="1:16" s="4" customFormat="1" ht="33" customHeight="1">
      <c r="A51" s="18" t="s">
        <v>53</v>
      </c>
      <c r="B51" s="19">
        <f t="shared" si="15"/>
        <v>107.78</v>
      </c>
      <c r="C51" s="19">
        <v>102.78</v>
      </c>
      <c r="D51" s="19">
        <f t="shared" si="16"/>
        <v>5</v>
      </c>
      <c r="E51" s="19">
        <v>5</v>
      </c>
      <c r="F51" s="19"/>
      <c r="G51" s="19"/>
      <c r="H51" s="19"/>
      <c r="I51" s="19"/>
      <c r="J51" s="19"/>
      <c r="K51" s="19"/>
      <c r="L51" s="19"/>
      <c r="M51" s="19"/>
      <c r="N51" s="19"/>
      <c r="O51" s="19"/>
      <c r="P51" s="31"/>
    </row>
    <row r="52" spans="1:16" s="4" customFormat="1" ht="33" customHeight="1">
      <c r="A52" s="18" t="s">
        <v>57</v>
      </c>
      <c r="B52" s="19">
        <f t="shared" si="15"/>
        <v>77.5</v>
      </c>
      <c r="C52" s="19">
        <v>77.5</v>
      </c>
      <c r="D52" s="19">
        <f t="shared" si="16"/>
        <v>0</v>
      </c>
      <c r="E52" s="19"/>
      <c r="F52" s="19"/>
      <c r="G52" s="19"/>
      <c r="H52" s="19"/>
      <c r="I52" s="19"/>
      <c r="J52" s="19"/>
      <c r="K52" s="19"/>
      <c r="L52" s="19"/>
      <c r="M52" s="19"/>
      <c r="N52" s="19"/>
      <c r="O52" s="19"/>
      <c r="P52" s="31"/>
    </row>
    <row r="53" spans="1:16" s="4" customFormat="1" ht="33" customHeight="1">
      <c r="A53" s="18" t="s">
        <v>54</v>
      </c>
      <c r="B53" s="19">
        <f t="shared" si="15"/>
        <v>361</v>
      </c>
      <c r="C53" s="19">
        <v>361</v>
      </c>
      <c r="D53" s="19">
        <f t="shared" si="16"/>
        <v>0</v>
      </c>
      <c r="E53" s="19"/>
      <c r="F53" s="19"/>
      <c r="G53" s="19"/>
      <c r="H53" s="19"/>
      <c r="I53" s="19"/>
      <c r="J53" s="19"/>
      <c r="K53" s="19"/>
      <c r="L53" s="19"/>
      <c r="M53" s="19"/>
      <c r="N53" s="19"/>
      <c r="O53" s="19"/>
      <c r="P53" s="31"/>
    </row>
    <row r="54" spans="1:16" s="4" customFormat="1" ht="33" customHeight="1">
      <c r="A54" s="18" t="s">
        <v>58</v>
      </c>
      <c r="B54" s="19">
        <f t="shared" si="15"/>
        <v>79.5</v>
      </c>
      <c r="C54" s="19">
        <v>0</v>
      </c>
      <c r="D54" s="19">
        <f t="shared" si="16"/>
        <v>79.5</v>
      </c>
      <c r="E54" s="19"/>
      <c r="F54" s="19"/>
      <c r="G54" s="19"/>
      <c r="H54" s="19">
        <v>12</v>
      </c>
      <c r="I54" s="19"/>
      <c r="J54" s="19">
        <v>15</v>
      </c>
      <c r="K54" s="19">
        <v>13.5</v>
      </c>
      <c r="L54" s="19">
        <v>13.5</v>
      </c>
      <c r="M54" s="19">
        <v>9</v>
      </c>
      <c r="N54" s="19">
        <v>16.5</v>
      </c>
      <c r="O54" s="19"/>
      <c r="P54" s="31"/>
    </row>
    <row r="55" spans="1:16" s="4" customFormat="1" ht="33" customHeight="1">
      <c r="A55" s="18" t="s">
        <v>59</v>
      </c>
      <c r="B55" s="19">
        <f t="shared" si="15"/>
        <v>60</v>
      </c>
      <c r="C55" s="19">
        <v>0</v>
      </c>
      <c r="D55" s="19">
        <f t="shared" si="16"/>
        <v>60</v>
      </c>
      <c r="E55" s="19"/>
      <c r="F55" s="19"/>
      <c r="G55" s="19"/>
      <c r="H55" s="19"/>
      <c r="I55" s="19"/>
      <c r="J55" s="19">
        <v>30</v>
      </c>
      <c r="K55" s="19">
        <v>15</v>
      </c>
      <c r="L55" s="19"/>
      <c r="M55" s="19"/>
      <c r="N55" s="19">
        <v>15</v>
      </c>
      <c r="O55" s="19"/>
      <c r="P55" s="31"/>
    </row>
    <row r="56" spans="1:16" s="4" customFormat="1" ht="33" customHeight="1">
      <c r="A56" s="18" t="s">
        <v>60</v>
      </c>
      <c r="B56" s="19">
        <f t="shared" si="15"/>
        <v>246</v>
      </c>
      <c r="C56" s="19">
        <v>0</v>
      </c>
      <c r="D56" s="19">
        <f t="shared" si="16"/>
        <v>246</v>
      </c>
      <c r="E56" s="19">
        <v>15</v>
      </c>
      <c r="F56" s="19">
        <v>15</v>
      </c>
      <c r="G56" s="19">
        <v>15</v>
      </c>
      <c r="H56" s="19">
        <v>30</v>
      </c>
      <c r="I56" s="19"/>
      <c r="J56" s="19">
        <v>30</v>
      </c>
      <c r="K56" s="19">
        <v>35</v>
      </c>
      <c r="L56" s="19">
        <v>35</v>
      </c>
      <c r="M56" s="19">
        <v>30</v>
      </c>
      <c r="N56" s="19">
        <v>30</v>
      </c>
      <c r="O56" s="19">
        <v>11</v>
      </c>
      <c r="P56" s="31"/>
    </row>
    <row r="57" spans="1:16" s="4" customFormat="1" ht="33" customHeight="1">
      <c r="A57" s="18" t="s">
        <v>61</v>
      </c>
      <c r="B57" s="19">
        <f t="shared" si="15"/>
        <v>14</v>
      </c>
      <c r="C57" s="19">
        <v>14</v>
      </c>
      <c r="D57" s="19">
        <f t="shared" si="16"/>
        <v>0</v>
      </c>
      <c r="E57" s="19"/>
      <c r="F57" s="19"/>
      <c r="G57" s="19"/>
      <c r="H57" s="19"/>
      <c r="I57" s="19"/>
      <c r="J57" s="19"/>
      <c r="K57" s="19"/>
      <c r="L57" s="19"/>
      <c r="M57" s="19"/>
      <c r="N57" s="19"/>
      <c r="O57" s="19"/>
      <c r="P57" s="32"/>
    </row>
    <row r="58" spans="1:16" s="4" customFormat="1" ht="33" customHeight="1">
      <c r="A58" s="18" t="s">
        <v>62</v>
      </c>
      <c r="B58" s="19">
        <f t="shared" si="15"/>
        <v>189.60000000000002</v>
      </c>
      <c r="C58" s="19">
        <v>15.9</v>
      </c>
      <c r="D58" s="19">
        <f t="shared" si="16"/>
        <v>173.70000000000002</v>
      </c>
      <c r="E58" s="19">
        <v>21.1</v>
      </c>
      <c r="F58" s="19">
        <v>37.1</v>
      </c>
      <c r="G58" s="19">
        <v>2.6</v>
      </c>
      <c r="H58" s="19">
        <v>2.6</v>
      </c>
      <c r="I58" s="19">
        <v>0.5</v>
      </c>
      <c r="J58" s="19">
        <v>3.7</v>
      </c>
      <c r="K58" s="19">
        <v>19.3</v>
      </c>
      <c r="L58" s="19">
        <v>32.6</v>
      </c>
      <c r="M58" s="19">
        <v>19.3</v>
      </c>
      <c r="N58" s="19">
        <v>32.3</v>
      </c>
      <c r="O58" s="19">
        <v>2.6</v>
      </c>
      <c r="P58" s="31"/>
    </row>
    <row r="59" spans="1:16" s="4" customFormat="1" ht="33" customHeight="1">
      <c r="A59" s="18" t="s">
        <v>63</v>
      </c>
      <c r="B59" s="19">
        <f t="shared" si="15"/>
        <v>84.77</v>
      </c>
      <c r="C59" s="19">
        <v>0</v>
      </c>
      <c r="D59" s="19">
        <f t="shared" si="16"/>
        <v>84.77</v>
      </c>
      <c r="E59" s="19">
        <v>17.77</v>
      </c>
      <c r="F59" s="19">
        <v>16</v>
      </c>
      <c r="G59" s="19">
        <v>4</v>
      </c>
      <c r="H59" s="19">
        <v>4</v>
      </c>
      <c r="I59" s="19"/>
      <c r="J59" s="19">
        <v>10</v>
      </c>
      <c r="K59" s="19">
        <v>7</v>
      </c>
      <c r="L59" s="19">
        <v>6</v>
      </c>
      <c r="M59" s="19">
        <v>8</v>
      </c>
      <c r="N59" s="19">
        <v>7</v>
      </c>
      <c r="O59" s="19">
        <v>5</v>
      </c>
      <c r="P59" s="31"/>
    </row>
    <row r="60" spans="1:16" s="4" customFormat="1" ht="33" customHeight="1">
      <c r="A60" s="18" t="s">
        <v>64</v>
      </c>
      <c r="B60" s="19">
        <f t="shared" si="15"/>
        <v>144</v>
      </c>
      <c r="C60" s="19">
        <v>0</v>
      </c>
      <c r="D60" s="19">
        <f t="shared" si="16"/>
        <v>144</v>
      </c>
      <c r="E60" s="19">
        <v>80</v>
      </c>
      <c r="F60" s="19"/>
      <c r="G60" s="19"/>
      <c r="H60" s="19">
        <v>6</v>
      </c>
      <c r="I60" s="19"/>
      <c r="J60" s="19">
        <v>20</v>
      </c>
      <c r="K60" s="19">
        <v>24</v>
      </c>
      <c r="L60" s="19"/>
      <c r="M60" s="19">
        <v>14</v>
      </c>
      <c r="N60" s="19"/>
      <c r="O60" s="19"/>
      <c r="P60" s="31"/>
    </row>
    <row r="61" spans="1:16" s="4" customFormat="1" ht="33" customHeight="1">
      <c r="A61" s="18" t="s">
        <v>65</v>
      </c>
      <c r="B61" s="19">
        <f t="shared" si="15"/>
        <v>485.15000000000003</v>
      </c>
      <c r="C61" s="19">
        <v>0</v>
      </c>
      <c r="D61" s="19">
        <f t="shared" si="16"/>
        <v>485.15000000000003</v>
      </c>
      <c r="E61" s="19">
        <v>98</v>
      </c>
      <c r="F61" s="19">
        <v>73.6</v>
      </c>
      <c r="G61" s="19">
        <v>20.8</v>
      </c>
      <c r="H61" s="19">
        <v>36.4</v>
      </c>
      <c r="I61" s="19"/>
      <c r="J61" s="19">
        <v>58.35</v>
      </c>
      <c r="K61" s="19">
        <v>63</v>
      </c>
      <c r="L61" s="19">
        <v>23.25</v>
      </c>
      <c r="M61" s="19">
        <v>29.25</v>
      </c>
      <c r="N61" s="19">
        <v>45.25</v>
      </c>
      <c r="O61" s="19">
        <v>37.25</v>
      </c>
      <c r="P61" s="31"/>
    </row>
    <row r="62" spans="1:16" s="4" customFormat="1" ht="33" customHeight="1">
      <c r="A62" s="18" t="s">
        <v>66</v>
      </c>
      <c r="B62" s="19">
        <f t="shared" si="15"/>
        <v>90</v>
      </c>
      <c r="C62" s="19">
        <v>0</v>
      </c>
      <c r="D62" s="19">
        <f t="shared" si="16"/>
        <v>90</v>
      </c>
      <c r="E62" s="19"/>
      <c r="F62" s="19"/>
      <c r="G62" s="19"/>
      <c r="H62" s="19"/>
      <c r="I62" s="19"/>
      <c r="J62" s="19"/>
      <c r="K62" s="19"/>
      <c r="L62" s="19"/>
      <c r="M62" s="19"/>
      <c r="N62" s="19">
        <v>90</v>
      </c>
      <c r="O62" s="19"/>
      <c r="P62" s="31"/>
    </row>
    <row r="63" spans="1:16" s="4" customFormat="1" ht="33" customHeight="1">
      <c r="A63" s="18" t="s">
        <v>67</v>
      </c>
      <c r="B63" s="19">
        <f t="shared" si="15"/>
        <v>160</v>
      </c>
      <c r="C63" s="19">
        <v>50</v>
      </c>
      <c r="D63" s="19">
        <f t="shared" si="16"/>
        <v>110</v>
      </c>
      <c r="E63" s="19"/>
      <c r="F63" s="19"/>
      <c r="G63" s="19"/>
      <c r="H63" s="19"/>
      <c r="I63" s="19"/>
      <c r="J63" s="19">
        <v>10</v>
      </c>
      <c r="K63" s="19">
        <v>75</v>
      </c>
      <c r="L63" s="19"/>
      <c r="M63" s="19">
        <v>15</v>
      </c>
      <c r="N63" s="19"/>
      <c r="O63" s="19">
        <v>10</v>
      </c>
      <c r="P63" s="31"/>
    </row>
    <row r="64" spans="1:16" s="4" customFormat="1" ht="33" customHeight="1">
      <c r="A64" s="18" t="s">
        <v>68</v>
      </c>
      <c r="B64" s="19">
        <f t="shared" si="15"/>
        <v>515</v>
      </c>
      <c r="C64" s="19">
        <v>0</v>
      </c>
      <c r="D64" s="19">
        <f t="shared" si="16"/>
        <v>515</v>
      </c>
      <c r="E64" s="20">
        <v>43</v>
      </c>
      <c r="F64" s="20">
        <v>59</v>
      </c>
      <c r="G64" s="20">
        <v>29</v>
      </c>
      <c r="H64" s="20">
        <v>33</v>
      </c>
      <c r="I64" s="20"/>
      <c r="J64" s="20">
        <v>88</v>
      </c>
      <c r="K64" s="20">
        <v>52</v>
      </c>
      <c r="L64" s="20">
        <v>48</v>
      </c>
      <c r="M64" s="20">
        <v>63</v>
      </c>
      <c r="N64" s="20">
        <v>78</v>
      </c>
      <c r="O64" s="20">
        <v>22</v>
      </c>
      <c r="P64" s="31"/>
    </row>
  </sheetData>
  <sheetProtection/>
  <mergeCells count="17">
    <mergeCell ref="A1:O1"/>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2023-10-03T06:35:56Z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ACEDDE89D0134DE496C04D6B39FA85A3_12</vt:lpwstr>
  </property>
</Properties>
</file>